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OKITAIKYO\05 事業課関係\02 九ブロ国スポ\R8年度(2026)＠鹿児島県\02_大会申込関係(宿泊ID・選手交代・懇親会)\1．競技団体へ送付\添付資料1-8(提出書類・その他資料)\"/>
    </mc:Choice>
  </mc:AlternateContent>
  <xr:revisionPtr revIDLastSave="0" documentId="13_ncr:1_{E0328A4A-A4CF-49E6-8D2A-23A550656A3C}" xr6:coauthVersionLast="47" xr6:coauthVersionMax="47" xr10:uidLastSave="{00000000-0000-0000-0000-000000000000}"/>
  <bookViews>
    <workbookView xWindow="-120" yWindow="-120" windowWidth="20730" windowHeight="11040" xr2:uid="{648EB583-3AA6-4CDD-930D-62E958E6CB62}"/>
  </bookViews>
  <sheets>
    <sheet name="入力用" sheetId="4" r:id="rId1"/>
    <sheet name="リスト" sheetId="7" r:id="rId2"/>
  </sheets>
  <definedNames>
    <definedName name="_xlnm.Print_Area" localSheetId="0">入力用!$A$1:$M$28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4" l="1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13" i="4"/>
  <c r="G28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D9" i="4"/>
  <c r="D14" i="4" s="1"/>
  <c r="E13" i="4"/>
  <c r="D21" i="4" l="1"/>
  <c r="D26" i="4"/>
  <c r="D24" i="4"/>
  <c r="K24" i="4" s="1"/>
  <c r="D23" i="4"/>
  <c r="K23" i="4" s="1"/>
  <c r="D22" i="4"/>
  <c r="D13" i="4"/>
  <c r="K13" i="4" s="1"/>
  <c r="D20" i="4"/>
  <c r="K20" i="4" s="1"/>
  <c r="D19" i="4"/>
  <c r="K19" i="4" s="1"/>
  <c r="D18" i="4"/>
  <c r="D27" i="4"/>
  <c r="K27" i="4" s="1"/>
  <c r="D25" i="4"/>
  <c r="K25" i="4" s="1"/>
  <c r="D17" i="4"/>
  <c r="D16" i="4"/>
  <c r="K16" i="4" s="1"/>
  <c r="D15" i="4"/>
  <c r="K15" i="4" s="1"/>
  <c r="K26" i="4"/>
  <c r="K18" i="4"/>
  <c r="K21" i="4"/>
  <c r="K22" i="4"/>
  <c r="F28" i="4"/>
  <c r="K14" i="4"/>
  <c r="D28" i="4" l="1"/>
  <c r="K17" i="4"/>
  <c r="K28" i="4" s="1"/>
  <c r="M3" i="4" s="1"/>
  <c r="M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ARAKAKI</author>
  </authors>
  <commentList>
    <comment ref="L2" authorId="0" shapeId="0" xr:uid="{FC515CE2-CBA9-4D87-91A7-2FBC32CEEC8B}">
      <text>
        <r>
          <rPr>
            <b/>
            <sz val="9"/>
            <color indexed="81"/>
            <rFont val="BIZ UDPゴシック"/>
            <family val="3"/>
            <charset val="128"/>
          </rPr>
          <t>事前に支給された
金額になります</t>
        </r>
      </text>
    </comment>
    <comment ref="A7" authorId="0" shapeId="0" xr:uid="{880C940B-79C3-4D7A-8739-869A74CE9C85}">
      <text>
        <r>
          <rPr>
            <b/>
            <sz val="9"/>
            <color indexed="81"/>
            <rFont val="BIZ UDPゴシック"/>
            <family val="3"/>
            <charset val="128"/>
          </rPr>
          <t>〇/〇で入力してください</t>
        </r>
      </text>
    </comment>
    <comment ref="D7" authorId="0" shapeId="0" xr:uid="{2FEB3767-8CD1-48F4-8279-A27D3151C919}">
      <text>
        <r>
          <rPr>
            <b/>
            <sz val="9"/>
            <color indexed="81"/>
            <rFont val="BIZ UDPゴシック"/>
            <family val="3"/>
            <charset val="128"/>
          </rPr>
          <t>〇/〇で入力してください</t>
        </r>
      </text>
    </comment>
    <comment ref="M7" authorId="0" shapeId="0" xr:uid="{522159EE-7029-4C4F-BE78-3634F0275BA5}">
      <text>
        <r>
          <rPr>
            <b/>
            <sz val="9"/>
            <color indexed="81"/>
            <rFont val="BIZ UDPゴシック"/>
            <family val="3"/>
            <charset val="128"/>
          </rPr>
          <t>〇/〇で入力してください</t>
        </r>
        <r>
          <rPr>
            <sz val="9"/>
            <color indexed="81"/>
            <rFont val="BIZ UDPゴシック"/>
            <family val="3"/>
            <charset val="128"/>
          </rPr>
          <t xml:space="preserve">
</t>
        </r>
      </text>
    </comment>
    <comment ref="G8" authorId="0" shapeId="0" xr:uid="{9534BF60-1A62-4229-A37A-090D359FBAA0}">
      <text>
        <r>
          <rPr>
            <b/>
            <sz val="8"/>
            <color indexed="81"/>
            <rFont val="BIZ UDPゴシック"/>
            <family val="3"/>
            <charset val="128"/>
          </rPr>
          <t>数字のみ入力ください
（宿泊費に自動反映されます）</t>
        </r>
      </text>
    </comment>
    <comment ref="G9" authorId="0" shapeId="0" xr:uid="{B82EAFF2-3D8A-4BDD-B629-900B074549BB}">
      <text>
        <r>
          <rPr>
            <b/>
            <sz val="8"/>
            <color indexed="81"/>
            <rFont val="BIZ UDPゴシック"/>
            <family val="3"/>
            <charset val="128"/>
          </rPr>
          <t>数字のみ入力ください
（宿泊費に自動反映されます）</t>
        </r>
      </text>
    </comment>
    <comment ref="C11" authorId="0" shapeId="0" xr:uid="{45F8D83B-5C78-4E6F-B37A-069E06809DE9}">
      <text>
        <r>
          <rPr>
            <b/>
            <sz val="9"/>
            <color indexed="81"/>
            <rFont val="BIZ UDPゴシック"/>
            <family val="3"/>
            <charset val="128"/>
          </rPr>
          <t>入湯税がある場合は金額を変更して下さい。
例）入湯税250円 ＝ 9250円
数式　＝=IF(C13="","",C13*</t>
        </r>
        <r>
          <rPr>
            <b/>
            <sz val="9"/>
            <color indexed="10"/>
            <rFont val="BIZ UDPゴシック"/>
            <family val="3"/>
            <charset val="128"/>
          </rPr>
          <t>9250</t>
        </r>
        <r>
          <rPr>
            <b/>
            <sz val="9"/>
            <color indexed="81"/>
            <rFont val="BIZ UDPゴシック"/>
            <family val="3"/>
            <charset val="128"/>
          </rPr>
          <t>)</t>
        </r>
      </text>
    </comment>
    <comment ref="C13" authorId="0" shapeId="0" xr:uid="{D7EA85EE-4E83-4F48-B98D-F3400B9E50FA}">
      <text>
        <r>
          <rPr>
            <b/>
            <sz val="9"/>
            <color indexed="81"/>
            <rFont val="BIZ UDPゴシック"/>
            <family val="3"/>
            <charset val="128"/>
          </rPr>
          <t>実際の宿泊日数を入力</t>
        </r>
      </text>
    </comment>
    <comment ref="E13" authorId="0" shapeId="0" xr:uid="{3054A6DE-D3B4-4A65-A400-D4FA6F508BF1}">
      <text>
        <r>
          <rPr>
            <b/>
            <sz val="9"/>
            <color indexed="81"/>
            <rFont val="BIZ UDPゴシック"/>
            <family val="3"/>
            <charset val="128"/>
          </rPr>
          <t>実際の派遣日数を入力</t>
        </r>
      </text>
    </comment>
    <comment ref="L13" authorId="0" shapeId="0" xr:uid="{14D1DF8E-4D7A-4656-9908-A6D3B6838CAF}">
      <text>
        <r>
          <rPr>
            <b/>
            <sz val="8"/>
            <color indexed="81"/>
            <rFont val="BIZ UDPゴシック"/>
            <family val="3"/>
            <charset val="128"/>
          </rPr>
          <t>必ず押印する事</t>
        </r>
      </text>
    </comment>
  </commentList>
</comments>
</file>

<file path=xl/sharedStrings.xml><?xml version="1.0" encoding="utf-8"?>
<sst xmlns="http://schemas.openxmlformats.org/spreadsheetml/2006/main" count="121" uniqueCount="101">
  <si>
    <t>日数</t>
    <rPh sb="0" eb="2">
      <t>ニッスウ</t>
    </rPh>
    <phoneticPr fontId="1"/>
  </si>
  <si>
    <t>運賃</t>
    <rPh sb="0" eb="2">
      <t>ウンチン</t>
    </rPh>
    <phoneticPr fontId="1"/>
  </si>
  <si>
    <t>路　線</t>
    <rPh sb="0" eb="1">
      <t>ミチ</t>
    </rPh>
    <rPh sb="2" eb="3">
      <t>セン</t>
    </rPh>
    <phoneticPr fontId="1"/>
  </si>
  <si>
    <t>合計</t>
    <rPh sb="0" eb="2">
      <t>ゴウケイ</t>
    </rPh>
    <phoneticPr fontId="1"/>
  </si>
  <si>
    <t>受領印</t>
    <rPh sb="0" eb="3">
      <t>ジュリョウイン</t>
    </rPh>
    <phoneticPr fontId="1"/>
  </si>
  <si>
    <t>備　考</t>
    <rPh sb="0" eb="1">
      <t>ソナエ</t>
    </rPh>
    <rPh sb="2" eb="3">
      <t>コウ</t>
    </rPh>
    <phoneticPr fontId="1"/>
  </si>
  <si>
    <t>差　額</t>
    <rPh sb="0" eb="1">
      <t>サ</t>
    </rPh>
    <rPh sb="2" eb="3">
      <t>ガク</t>
    </rPh>
    <phoneticPr fontId="1"/>
  </si>
  <si>
    <t>上記のとおり九州ブロック大会 派遣費概算払い旅費を精算いたします。</t>
    <rPh sb="0" eb="2">
      <t>ジョウキ</t>
    </rPh>
    <rPh sb="6" eb="8">
      <t>キュウシュウ</t>
    </rPh>
    <rPh sb="12" eb="14">
      <t>タイカイ</t>
    </rPh>
    <rPh sb="15" eb="17">
      <t>ハケン</t>
    </rPh>
    <rPh sb="17" eb="18">
      <t>ヒ</t>
    </rPh>
    <rPh sb="18" eb="20">
      <t>ガイサン</t>
    </rPh>
    <rPh sb="20" eb="21">
      <t>バラ</t>
    </rPh>
    <rPh sb="22" eb="24">
      <t>リョヒ</t>
    </rPh>
    <rPh sb="25" eb="27">
      <t>セイサン</t>
    </rPh>
    <phoneticPr fontId="1"/>
  </si>
  <si>
    <t>⇔</t>
    <phoneticPr fontId="1"/>
  </si>
  <si>
    <t>No.</t>
    <phoneticPr fontId="1"/>
  </si>
  <si>
    <t>選手・監督名</t>
    <rPh sb="0" eb="2">
      <t>センシュ</t>
    </rPh>
    <rPh sb="3" eb="6">
      <t>カントクメイ</t>
    </rPh>
    <phoneticPr fontId="1"/>
  </si>
  <si>
    <t>泊数</t>
    <rPh sb="0" eb="2">
      <t>ハクスウ</t>
    </rPh>
    <phoneticPr fontId="1"/>
  </si>
  <si>
    <t>金額</t>
    <rPh sb="0" eb="2">
      <t>キンガク</t>
    </rPh>
    <phoneticPr fontId="1"/>
  </si>
  <si>
    <t>交通費</t>
    <rPh sb="0" eb="3">
      <t>コウツウヒ</t>
    </rPh>
    <phoneticPr fontId="1"/>
  </si>
  <si>
    <t>内訳</t>
  </si>
  <si>
    <t>概算金額</t>
    <rPh sb="0" eb="2">
      <t>ガイサン</t>
    </rPh>
    <rPh sb="2" eb="4">
      <t>キンガク</t>
    </rPh>
    <phoneticPr fontId="1"/>
  </si>
  <si>
    <t>精算金額</t>
    <rPh sb="0" eb="2">
      <t>セイサン</t>
    </rPh>
    <rPh sb="2" eb="4">
      <t>キンガク</t>
    </rPh>
    <phoneticPr fontId="1"/>
  </si>
  <si>
    <t>派遣期間</t>
    <rPh sb="0" eb="4">
      <t>ハケンキカン</t>
    </rPh>
    <phoneticPr fontId="1"/>
  </si>
  <si>
    <t>～</t>
    <phoneticPr fontId="1"/>
  </si>
  <si>
    <t>競 技 名：</t>
    <rPh sb="0" eb="1">
      <t>セリ</t>
    </rPh>
    <rPh sb="2" eb="3">
      <t>ワザ</t>
    </rPh>
    <rPh sb="4" eb="5">
      <t>メイ</t>
    </rPh>
    <phoneticPr fontId="1"/>
  </si>
  <si>
    <t>種　 　別：</t>
    <rPh sb="0" eb="1">
      <t>シュ</t>
    </rPh>
    <rPh sb="4" eb="5">
      <t>ベツ</t>
    </rPh>
    <phoneticPr fontId="1"/>
  </si>
  <si>
    <t>※競技終了後14日以内に報告して下さい。14日以内に報告のない団体については翌年より精算払いと致します。</t>
    <rPh sb="16" eb="17">
      <t>クダ</t>
    </rPh>
    <rPh sb="47" eb="48">
      <t>イタ</t>
    </rPh>
    <phoneticPr fontId="1"/>
  </si>
  <si>
    <t>令和8年度国民スポーツ大会</t>
    <phoneticPr fontId="1"/>
  </si>
  <si>
    <t>第46回九州ブロック大会派遣費 　精算報告書</t>
    <phoneticPr fontId="1"/>
  </si>
  <si>
    <t>令和8年</t>
    <rPh sb="0" eb="2">
      <t>レイワ</t>
    </rPh>
    <rPh sb="3" eb="4">
      <t>ネン</t>
    </rPh>
    <phoneticPr fontId="1"/>
  </si>
  <si>
    <t>競技名</t>
    <rPh sb="0" eb="3">
      <t>キョウギメイ</t>
    </rPh>
    <phoneticPr fontId="1"/>
  </si>
  <si>
    <t>種別</t>
    <rPh sb="0" eb="2">
      <t>シュベツ</t>
    </rPh>
    <phoneticPr fontId="1"/>
  </si>
  <si>
    <t>ホテルランク</t>
    <phoneticPr fontId="1"/>
  </si>
  <si>
    <t>A</t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</si>
  <si>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</si>
  <si>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</si>
  <si>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</si>
  <si>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</si>
  <si>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</si>
  <si>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馬術</t>
    <rPh sb="0" eb="2">
      <t>バジュツ</t>
    </rPh>
    <phoneticPr fontId="1"/>
  </si>
  <si>
    <t>体操（トランポリン）</t>
    <rPh sb="0" eb="2">
      <t>タイソウ</t>
    </rPh>
    <phoneticPr fontId="1"/>
  </si>
  <si>
    <t>水泳（AS）</t>
    <rPh sb="0" eb="2">
      <t>スイエイ</t>
    </rPh>
    <phoneticPr fontId="1"/>
  </si>
  <si>
    <t>体操（新体操）</t>
    <rPh sb="0" eb="2">
      <t>タイソウ</t>
    </rPh>
    <rPh sb="3" eb="6">
      <t>シンタイソウ</t>
    </rPh>
    <phoneticPr fontId="1"/>
  </si>
  <si>
    <t>カヌースプリント</t>
  </si>
  <si>
    <t>カヌースラロームワイルドウォーター</t>
  </si>
  <si>
    <t>体操（体操競技）</t>
    <rPh sb="0" eb="2">
      <t>タイソウ</t>
    </rPh>
    <rPh sb="3" eb="7">
      <t>タイソウキョウギ</t>
    </rPh>
    <phoneticPr fontId="1"/>
  </si>
  <si>
    <t>ゴルフ</t>
  </si>
  <si>
    <t>バレーボール（ビーチバレー）</t>
  </si>
  <si>
    <t>ローイング</t>
  </si>
  <si>
    <t>スポーツクライミング</t>
  </si>
  <si>
    <t>ライフル射撃</t>
    <rPh sb="4" eb="6">
      <t>シャゲキ</t>
    </rPh>
    <phoneticPr fontId="1"/>
  </si>
  <si>
    <t>空手道</t>
    <rPh sb="0" eb="3">
      <t>カラテドウ</t>
    </rPh>
    <phoneticPr fontId="1"/>
  </si>
  <si>
    <t>ハンドボール</t>
  </si>
  <si>
    <t>ボウリング</t>
  </si>
  <si>
    <t>ホッケー</t>
  </si>
  <si>
    <t>テニス</t>
  </si>
  <si>
    <t>水泳(水球)</t>
    <rPh sb="0" eb="2">
      <t>スイエイ</t>
    </rPh>
    <rPh sb="3" eb="5">
      <t>スイキュウ</t>
    </rPh>
    <phoneticPr fontId="1"/>
  </si>
  <si>
    <t>会期</t>
    <rPh sb="0" eb="2">
      <t>カイキ</t>
    </rPh>
    <phoneticPr fontId="1"/>
  </si>
  <si>
    <t>前期競技</t>
    <rPh sb="0" eb="2">
      <t>ゼンキ</t>
    </rPh>
    <rPh sb="2" eb="4">
      <t>キョウギ</t>
    </rPh>
    <phoneticPr fontId="1"/>
  </si>
  <si>
    <t>後期競技</t>
    <rPh sb="0" eb="2">
      <t>コウキ</t>
    </rPh>
    <rPh sb="2" eb="4">
      <t>キョウギ</t>
    </rPh>
    <phoneticPr fontId="1"/>
  </si>
  <si>
    <t>冬季競技</t>
    <rPh sb="0" eb="2">
      <t>トウキ</t>
    </rPh>
    <rPh sb="2" eb="4">
      <t>キョウギ</t>
    </rPh>
    <phoneticPr fontId="1"/>
  </si>
  <si>
    <t>アイスホッケー競技</t>
    <rPh sb="7" eb="9">
      <t>キョウギ</t>
    </rPh>
    <phoneticPr fontId="1"/>
  </si>
  <si>
    <t>成年男子</t>
    <rPh sb="0" eb="4">
      <t>ナルネンダンシ</t>
    </rPh>
    <phoneticPr fontId="1"/>
  </si>
  <si>
    <t>成年女子</t>
    <rPh sb="0" eb="4">
      <t>ナルネンジョシ</t>
    </rPh>
    <phoneticPr fontId="1"/>
  </si>
  <si>
    <t>少年男子</t>
    <rPh sb="0" eb="2">
      <t>ショウネン</t>
    </rPh>
    <rPh sb="2" eb="4">
      <t>ダンシ</t>
    </rPh>
    <phoneticPr fontId="1"/>
  </si>
  <si>
    <t>少年女子</t>
    <rPh sb="0" eb="4">
      <t>ショウネンジョシ</t>
    </rPh>
    <phoneticPr fontId="1"/>
  </si>
  <si>
    <t>成年男女</t>
    <rPh sb="0" eb="4">
      <t>ナルネンダンジョ</t>
    </rPh>
    <phoneticPr fontId="1"/>
  </si>
  <si>
    <t>少年男女</t>
    <rPh sb="0" eb="4">
      <t>ショウネンダンジョ</t>
    </rPh>
    <phoneticPr fontId="1"/>
  </si>
  <si>
    <t>女子</t>
    <rPh sb="0" eb="2">
      <t>ジョシ</t>
    </rPh>
    <phoneticPr fontId="1"/>
  </si>
  <si>
    <t>少年</t>
    <rPh sb="0" eb="2">
      <t>ショウネン</t>
    </rPh>
    <phoneticPr fontId="1"/>
  </si>
  <si>
    <t>全種別</t>
    <rPh sb="0" eb="2">
      <t>ゼンシュ</t>
    </rPh>
    <rPh sb="2" eb="3">
      <t>ベツ</t>
    </rPh>
    <phoneticPr fontId="1"/>
  </si>
  <si>
    <t>サッカー</t>
  </si>
  <si>
    <t>バレーボール（6人制）</t>
    <rPh sb="8" eb="10">
      <t>ニンセイ</t>
    </rPh>
    <phoneticPr fontId="1"/>
  </si>
  <si>
    <t>軟式野球</t>
    <rPh sb="0" eb="4">
      <t>ナンシキヤキュウ</t>
    </rPh>
    <phoneticPr fontId="1"/>
  </si>
  <si>
    <t>ソフトテニス</t>
  </si>
  <si>
    <t>バスケットボール</t>
  </si>
  <si>
    <t>柔道</t>
    <rPh sb="0" eb="2">
      <t>ジュウドウ</t>
    </rPh>
    <phoneticPr fontId="1"/>
  </si>
  <si>
    <t>ウエイトリフティング</t>
  </si>
  <si>
    <t>ソフトボール</t>
  </si>
  <si>
    <t>剣道</t>
    <rPh sb="0" eb="2">
      <t>ケンドウ</t>
    </rPh>
    <phoneticPr fontId="1"/>
  </si>
  <si>
    <t>フェンシング</t>
  </si>
  <si>
    <t>弓道</t>
    <rPh sb="0" eb="2">
      <t>キュウドウ</t>
    </rPh>
    <phoneticPr fontId="1"/>
  </si>
  <si>
    <t>バドミントン</t>
  </si>
  <si>
    <t>アーチェリー</t>
  </si>
  <si>
    <t>銃剣道</t>
    <rPh sb="0" eb="3">
      <t>ジュウケンドウ</t>
    </rPh>
    <phoneticPr fontId="1"/>
  </si>
  <si>
    <t>なぎなた</t>
  </si>
  <si>
    <t>ラグビーフットボール</t>
  </si>
  <si>
    <t>卓球</t>
    <rPh sb="0" eb="2">
      <t>タッキュウ</t>
    </rPh>
    <phoneticPr fontId="1"/>
  </si>
  <si>
    <t>鹿児島空港</t>
    <rPh sb="0" eb="3">
      <t>カゴシマ</t>
    </rPh>
    <rPh sb="3" eb="5">
      <t>クウコウ</t>
    </rPh>
    <phoneticPr fontId="1"/>
  </si>
  <si>
    <t>宿泊費(1泊2食)</t>
    <rPh sb="0" eb="3">
      <t>シュクハクヒ</t>
    </rPh>
    <rPh sb="5" eb="6">
      <t>ハク</t>
    </rPh>
    <rPh sb="7" eb="8">
      <t>ショク</t>
    </rPh>
    <phoneticPr fontId="1"/>
  </si>
  <si>
    <t>↓リストから選択</t>
    <rPh sb="6" eb="8">
      <t>センタク</t>
    </rPh>
    <phoneticPr fontId="1"/>
  </si>
  <si>
    <t>←※入力</t>
    <rPh sb="2" eb="4">
      <t>ニュウリョク</t>
    </rPh>
    <phoneticPr fontId="1"/>
  </si>
  <si>
    <t>入湯税</t>
    <rPh sb="0" eb="3">
      <t>ニュウトウゼイ</t>
    </rPh>
    <phoneticPr fontId="1"/>
  </si>
  <si>
    <t>※ホテルランク</t>
    <phoneticPr fontId="1"/>
  </si>
  <si>
    <t>宿泊税</t>
    <rPh sb="0" eb="3">
      <t>シュクハクゼイ</t>
    </rPh>
    <phoneticPr fontId="1"/>
  </si>
  <si>
    <t>（ふるさと/別行動など）</t>
    <rPh sb="6" eb="9">
      <t>ベツコウドウ</t>
    </rPh>
    <phoneticPr fontId="1"/>
  </si>
  <si>
    <t>スポ協太郎①</t>
    <rPh sb="2" eb="5">
      <t>キョウタロウ</t>
    </rPh>
    <phoneticPr fontId="1"/>
  </si>
  <si>
    <t>スポ協太郎②</t>
    <rPh sb="2" eb="5">
      <t>キョウタロウ</t>
    </rPh>
    <phoneticPr fontId="1"/>
  </si>
  <si>
    <t>１日遅れで参加</t>
    <rPh sb="1" eb="2">
      <t>ニチ</t>
    </rPh>
    <rPh sb="2" eb="3">
      <t>オク</t>
    </rPh>
    <rPh sb="5" eb="7">
      <t>サンカ</t>
    </rPh>
    <phoneticPr fontId="1"/>
  </si>
  <si>
    <t>スポ協太郎③</t>
    <rPh sb="2" eb="5">
      <t>キョウタロウ</t>
    </rPh>
    <phoneticPr fontId="1"/>
  </si>
  <si>
    <t>博多駅</t>
    <rPh sb="0" eb="2">
      <t>ハカタ</t>
    </rPh>
    <rPh sb="2" eb="3">
      <t>エキ</t>
    </rPh>
    <phoneticPr fontId="1"/>
  </si>
  <si>
    <t>鹿児島中央駅</t>
    <rPh sb="0" eb="3">
      <t>カゴシマ</t>
    </rPh>
    <rPh sb="3" eb="5">
      <t>チュウオウ</t>
    </rPh>
    <rPh sb="5" eb="6">
      <t>エキ</t>
    </rPh>
    <phoneticPr fontId="1"/>
  </si>
  <si>
    <t>ふるさと選手①
(陸路：新幹線利用)</t>
    <rPh sb="4" eb="6">
      <t>センシュ</t>
    </rPh>
    <rPh sb="9" eb="11">
      <t>リクロ</t>
    </rPh>
    <rPh sb="12" eb="15">
      <t>シンカンセン</t>
    </rPh>
    <rPh sb="15" eb="17">
      <t>リヨウ</t>
    </rPh>
    <phoneticPr fontId="1"/>
  </si>
  <si>
    <t>↓必ず入力</t>
    <rPh sb="1" eb="2">
      <t>カナラ</t>
    </rPh>
    <rPh sb="3" eb="5">
      <t>ニュウリョク</t>
    </rPh>
    <phoneticPr fontId="1"/>
  </si>
  <si>
    <t>※ランクが異なる場合は直接入力し、「備考」欄へ記入ください</t>
    <rPh sb="5" eb="6">
      <t>コト</t>
    </rPh>
    <rPh sb="8" eb="10">
      <t>バアイ</t>
    </rPh>
    <rPh sb="11" eb="13">
      <t>チョクセツ</t>
    </rPh>
    <rPh sb="13" eb="15">
      <t>ニュウリョク</t>
    </rPh>
    <rPh sb="18" eb="20">
      <t>ビコウ</t>
    </rPh>
    <rPh sb="21" eb="22">
      <t>ラン</t>
    </rPh>
    <rPh sb="23" eb="25">
      <t>キニュウ</t>
    </rPh>
    <phoneticPr fontId="1"/>
  </si>
  <si>
    <t>日当 1人1日 1,200円</t>
    <rPh sb="0" eb="2">
      <t>ニットウ</t>
    </rPh>
    <rPh sb="4" eb="5">
      <t>ニン</t>
    </rPh>
    <rPh sb="6" eb="7">
      <t>ニチ</t>
    </rPh>
    <rPh sb="13" eb="1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</si>
</sst>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]ggge&quot;年&quot;m&quot;月&quot;d&quot;日&quot;;@"/>
    <numFmt numFmtId="177" formatCode="#,##0&quot;円&quot;"/>
    <numFmt numFmtId="178" formatCode="m&quot;月&quot;d&quot;日&quot;;@"/>
    <numFmt numFmtId="179" formatCode="m&quot;月&quot;\ d&quot;日&quot;;@"/>
    <numFmt numFmtId="180" formatCode="#,##0&quot;円&quot;;[Red]#,##0&quot;円&quot;"/>
    <numFmt numFmtId="181" formatCode="#,##0&quot;円&quot;;[Red]\-#,##0&quot;円&quot;"/>
    <numFmt numFmtId="182" formatCode="General&quot;円&quot;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b/>
      <sz val="9"/>
      <color indexed="81"/>
      <name val="BIZ UDPゴシック"/>
      <family val="3"/>
      <charset val="128"/>
    </font>
    <font>
      <sz val="9"/>
      <color indexed="81"/>
      <name val="BIZ UDPゴシック"/>
      <family val="3"/>
      <charset val="128"/>
    </font>
    <font>
      <b/>
      <sz val="9"/>
      <color indexed="10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ＭＳ Ｐゴシック"/>
      <family val="3"/>
      <charset val="128"/>
    </font>
    <font>
      <sz val="11"/>
      <color theme="0"/>
      <name val="BIZ UDPゴシック"/>
      <family val="3"/>
      <charset val="128"/>
    </font>
    <font>
      <sz val="6"/>
      <color rgb="FFFF0000"/>
      <name val="BIZ UDPゴシック"/>
      <family val="3"/>
      <charset val="128"/>
    </font>
    <font>
      <b/>
      <sz val="8"/>
      <color indexed="81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77" fontId="2" fillId="0" borderId="0" xfId="0" applyNumberFormat="1" applyFont="1"/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vertical="center" shrinkToFit="1"/>
    </xf>
    <xf numFmtId="3" fontId="2" fillId="0" borderId="5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177" fontId="3" fillId="0" borderId="6" xfId="0" applyNumberFormat="1" applyFont="1" applyBorder="1" applyAlignment="1">
      <alignment vertical="center" shrinkToFit="1"/>
    </xf>
    <xf numFmtId="3" fontId="2" fillId="0" borderId="15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3" xfId="0" applyFont="1" applyBorder="1" applyAlignment="1">
      <alignment horizontal="center" shrinkToFit="1"/>
    </xf>
    <xf numFmtId="0" fontId="2" fillId="0" borderId="4" xfId="0" applyFont="1" applyBorder="1" applyAlignment="1">
      <alignment shrinkToFit="1"/>
    </xf>
    <xf numFmtId="177" fontId="3" fillId="0" borderId="7" xfId="0" applyNumberFormat="1" applyFont="1" applyBorder="1" applyAlignment="1">
      <alignment shrinkToFit="1"/>
    </xf>
    <xf numFmtId="177" fontId="3" fillId="0" borderId="4" xfId="0" applyNumberFormat="1" applyFont="1" applyBorder="1" applyAlignment="1">
      <alignment shrinkToFit="1"/>
    </xf>
    <xf numFmtId="3" fontId="2" fillId="0" borderId="3" xfId="0" applyNumberFormat="1" applyFont="1" applyBorder="1" applyAlignment="1">
      <alignment shrinkToFit="1"/>
    </xf>
    <xf numFmtId="177" fontId="3" fillId="0" borderId="8" xfId="0" applyNumberFormat="1" applyFont="1" applyBorder="1" applyAlignment="1">
      <alignment shrinkToFit="1"/>
    </xf>
    <xf numFmtId="180" fontId="3" fillId="0" borderId="1" xfId="0" applyNumberFormat="1" applyFont="1" applyBorder="1" applyAlignment="1">
      <alignment vertical="center"/>
    </xf>
    <xf numFmtId="0" fontId="13" fillId="2" borderId="0" xfId="0" applyFont="1" applyFill="1" applyAlignment="1">
      <alignment horizontal="center"/>
    </xf>
    <xf numFmtId="181" fontId="2" fillId="0" borderId="0" xfId="1" applyNumberFormat="1" applyFont="1" applyAlignment="1"/>
    <xf numFmtId="0" fontId="14" fillId="0" borderId="0" xfId="0" applyFont="1"/>
    <xf numFmtId="0" fontId="14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80" fontId="3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3" fontId="8" fillId="0" borderId="9" xfId="0" applyNumberFormat="1" applyFont="1" applyBorder="1" applyAlignment="1">
      <alignment horizontal="center" vertical="center" shrinkToFit="1"/>
    </xf>
    <xf numFmtId="3" fontId="8" fillId="0" borderId="10" xfId="0" applyNumberFormat="1" applyFont="1" applyBorder="1" applyAlignment="1">
      <alignment horizontal="center" vertical="center" shrinkToFit="1"/>
    </xf>
    <xf numFmtId="3" fontId="8" fillId="0" borderId="3" xfId="0" applyNumberFormat="1" applyFont="1" applyBorder="1" applyAlignment="1">
      <alignment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3" xfId="0" applyFont="1" applyBorder="1" applyAlignment="1">
      <alignment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shrinkToFit="1"/>
    </xf>
    <xf numFmtId="0" fontId="4" fillId="4" borderId="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indent="1"/>
    </xf>
    <xf numFmtId="178" fontId="3" fillId="3" borderId="2" xfId="0" applyNumberFormat="1" applyFont="1" applyFill="1" applyBorder="1" applyAlignment="1">
      <alignment horizontal="left"/>
    </xf>
    <xf numFmtId="181" fontId="3" fillId="0" borderId="1" xfId="1" applyNumberFormat="1" applyFont="1" applyBorder="1" applyAlignment="1">
      <alignment horizontal="right"/>
    </xf>
    <xf numFmtId="182" fontId="3" fillId="3" borderId="1" xfId="0" applyNumberFormat="1" applyFont="1" applyFill="1" applyBorder="1"/>
    <xf numFmtId="0" fontId="3" fillId="0" borderId="0" xfId="0" applyFont="1" applyAlignment="1">
      <alignment horizontal="center"/>
    </xf>
    <xf numFmtId="179" fontId="3" fillId="3" borderId="0" xfId="0" applyNumberFormat="1" applyFont="1" applyFill="1" applyAlignment="1">
      <alignment horizontal="left"/>
    </xf>
    <xf numFmtId="0" fontId="3" fillId="0" borderId="0" xfId="0" applyFont="1" applyAlignment="1">
      <alignment horizontal="left" indent="2"/>
    </xf>
    <xf numFmtId="0" fontId="10" fillId="0" borderId="0" xfId="0" applyFont="1"/>
    <xf numFmtId="176" fontId="3" fillId="3" borderId="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4" fillId="4" borderId="9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447675</xdr:colOff>
      <xdr:row>3</xdr:row>
      <xdr:rowOff>123826</xdr:rowOff>
    </xdr:from>
    <xdr:to>
      <xdr:col>18</xdr:col>
      <xdr:colOff>552450</xdr:colOff>
      <xdr:row>6</xdr:row>
      <xdr:rowOff>180976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FD6C110-6173-E617-E40B-2AD7CBAE3BA1}"/>
            </a:ext>
          </a:extLst>
        </xdr:cNvPr>
        <xdr:cNvSpPr txBox="1"/>
      </xdr:nvSpPr>
      <xdr:spPr>
        <a:xfrm>
          <a:off x="11125200" y="695326"/>
          <a:ext cx="3533775" cy="609600"/>
        </a:xfrm>
        <a:prstGeom prst="rect">
          <a:avLst/>
        </a:prstGeom>
        <a:solidFill>
          <a:srgbClr val="FFFF00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適宜修正しながらご活用ください。</a:t>
          </a:r>
          <a:b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選手数が足りない場合は行を追加してください。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95250</xdr:rowOff>
    </xdr:from>
    <xdr:to>
      <xdr:col>14</xdr:col>
      <xdr:colOff>362819</xdr:colOff>
      <xdr:row>14</xdr:row>
      <xdr:rowOff>38403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93BED3B-B18D-F9DD-482A-8BAD42E1D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266700"/>
          <a:ext cx="6230219" cy="217200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E7E57-3AA1-4D64-8B98-CD7518220787}">
  <sheetPr>
    <pageSetUpPr fitToPage="1"/>
  </sheetPr>
  <dimension ref="A1:N30"/>
  <sheetViews>
    <sheetView tabSelected="1" topLeftCell="A4" zoomScaleNormal="100" workbookViewId="0">
      <selection activeCell="G15" sqref="G15"/>
    </sheetView>
  </sheetViews>
  <sheetFormatPr defaultRowHeight="13.5" x14ac:dyDescent="0.15"/>
  <cols>
    <col min="1" max="1" width="4.25" style="1" customWidth="1"/>
    <col min="2" max="2" width="15.625" style="1" customWidth="1"/>
    <col min="3" max="3" width="5.625" style="1" customWidth="1"/>
    <col min="4" max="4" width="15.625" style="1" customWidth="1"/>
    <col min="5" max="5" width="5.625" style="1" customWidth="1"/>
    <col min="6" max="6" width="15.625" style="1" customWidth="1"/>
    <col min="7" max="7" width="12.625" style="1" customWidth="1"/>
    <col min="8" max="8" width="10.625" style="1" customWidth="1"/>
    <col min="9" max="9" width="3.625" style="1" bestFit="1" customWidth="1"/>
    <col min="10" max="10" width="10.625" style="1" customWidth="1"/>
    <col min="11" max="11" width="15.625" style="1" customWidth="1"/>
    <col min="12" max="12" width="9" style="1"/>
    <col min="13" max="13" width="15.625" style="1" customWidth="1"/>
    <col min="14" max="16384" width="9" style="1"/>
  </cols>
  <sheetData>
    <row r="1" spans="1:14" ht="15" customHeight="1" x14ac:dyDescent="0.15">
      <c r="A1" s="48" t="s">
        <v>22</v>
      </c>
      <c r="L1" s="48" t="s">
        <v>14</v>
      </c>
    </row>
    <row r="2" spans="1:14" ht="15" customHeight="1" x14ac:dyDescent="0.15">
      <c r="A2" s="49" t="s">
        <v>23</v>
      </c>
      <c r="L2" s="47" t="s">
        <v>15</v>
      </c>
      <c r="M2" s="30">
        <v>0</v>
      </c>
      <c r="N2" s="29" t="s">
        <v>86</v>
      </c>
    </row>
    <row r="3" spans="1:14" ht="15" customHeight="1" x14ac:dyDescent="0.15">
      <c r="A3" s="2"/>
      <c r="L3" s="47" t="s">
        <v>16</v>
      </c>
      <c r="M3" s="24">
        <f>K28</f>
        <v>773280</v>
      </c>
    </row>
    <row r="4" spans="1:14" ht="15" customHeight="1" x14ac:dyDescent="0.15">
      <c r="L4" s="47" t="s">
        <v>6</v>
      </c>
      <c r="M4" s="24">
        <f>M2-M3</f>
        <v>-773280</v>
      </c>
    </row>
    <row r="5" spans="1:14" x14ac:dyDescent="0.15">
      <c r="L5" s="4"/>
      <c r="M5" s="5"/>
    </row>
    <row r="6" spans="1:14" ht="15" customHeight="1" x14ac:dyDescent="0.15">
      <c r="A6" s="48" t="s">
        <v>17</v>
      </c>
      <c r="H6" s="55" t="s">
        <v>7</v>
      </c>
      <c r="L6" s="4"/>
      <c r="M6" s="5"/>
    </row>
    <row r="7" spans="1:14" ht="15" customHeight="1" x14ac:dyDescent="0.15">
      <c r="A7" s="57">
        <v>46204</v>
      </c>
      <c r="B7" s="57"/>
      <c r="C7" s="3" t="s">
        <v>18</v>
      </c>
      <c r="D7" s="50">
        <v>46207</v>
      </c>
      <c r="G7" s="56" t="s">
        <v>98</v>
      </c>
      <c r="L7" s="53" t="s">
        <v>24</v>
      </c>
      <c r="M7" s="54">
        <v>46221</v>
      </c>
    </row>
    <row r="8" spans="1:14" ht="15" customHeight="1" x14ac:dyDescent="0.15">
      <c r="C8" s="28" t="s">
        <v>85</v>
      </c>
      <c r="F8" s="45" t="s">
        <v>87</v>
      </c>
      <c r="G8" s="52">
        <v>0</v>
      </c>
      <c r="J8" s="46" t="s">
        <v>19</v>
      </c>
      <c r="K8" s="63"/>
      <c r="L8" s="63"/>
      <c r="M8" s="63"/>
    </row>
    <row r="9" spans="1:14" ht="15" customHeight="1" x14ac:dyDescent="0.15">
      <c r="A9" s="66" t="s">
        <v>88</v>
      </c>
      <c r="B9" s="67"/>
      <c r="C9" s="31" t="s">
        <v>28</v>
      </c>
      <c r="D9" s="51">
        <f>VLOOKUP(C9,リスト!D2:E6,2,FALSE)</f>
        <v>11000</v>
      </c>
      <c r="F9" s="45" t="s">
        <v>89</v>
      </c>
      <c r="G9" s="52">
        <v>0</v>
      </c>
      <c r="J9" s="46" t="s">
        <v>20</v>
      </c>
      <c r="K9" s="63"/>
      <c r="L9" s="63"/>
      <c r="M9" s="63"/>
    </row>
    <row r="10" spans="1:14" ht="9.9499999999999993" customHeight="1" x14ac:dyDescent="0.15">
      <c r="A10" s="27" t="s">
        <v>99</v>
      </c>
      <c r="L10" s="4"/>
      <c r="M10" s="5"/>
    </row>
    <row r="11" spans="1:14" x14ac:dyDescent="0.15">
      <c r="A11" s="64" t="s">
        <v>9</v>
      </c>
      <c r="B11" s="64" t="s">
        <v>10</v>
      </c>
      <c r="C11" s="65" t="s">
        <v>84</v>
      </c>
      <c r="D11" s="65"/>
      <c r="E11" s="68" t="s">
        <v>100</v>
      </c>
      <c r="F11" s="68"/>
      <c r="G11" s="65" t="s">
        <v>13</v>
      </c>
      <c r="H11" s="65"/>
      <c r="I11" s="65"/>
      <c r="J11" s="65"/>
      <c r="K11" s="64" t="s">
        <v>3</v>
      </c>
      <c r="L11" s="64" t="s">
        <v>4</v>
      </c>
      <c r="M11" s="43" t="s">
        <v>5</v>
      </c>
    </row>
    <row r="12" spans="1:14" x14ac:dyDescent="0.15">
      <c r="A12" s="64"/>
      <c r="B12" s="64"/>
      <c r="C12" s="42" t="s">
        <v>11</v>
      </c>
      <c r="D12" s="42" t="s">
        <v>12</v>
      </c>
      <c r="E12" s="42" t="s">
        <v>0</v>
      </c>
      <c r="F12" s="42" t="s">
        <v>12</v>
      </c>
      <c r="G12" s="42" t="s">
        <v>1</v>
      </c>
      <c r="H12" s="60" t="s">
        <v>2</v>
      </c>
      <c r="I12" s="61"/>
      <c r="J12" s="62"/>
      <c r="K12" s="64"/>
      <c r="L12" s="64"/>
      <c r="M12" s="44" t="s">
        <v>90</v>
      </c>
    </row>
    <row r="13" spans="1:14" ht="22.5" customHeight="1" x14ac:dyDescent="0.15">
      <c r="A13" s="8">
        <v>1</v>
      </c>
      <c r="B13" s="6" t="s">
        <v>91</v>
      </c>
      <c r="C13" s="10">
        <v>4</v>
      </c>
      <c r="D13" s="11">
        <f>IF(C13="","",C13*($D$9+$G$8+$G$9))</f>
        <v>44000</v>
      </c>
      <c r="E13" s="10">
        <f>C13+1</f>
        <v>5</v>
      </c>
      <c r="F13" s="11">
        <f>IF(E13="","",E13*1200)</f>
        <v>6000</v>
      </c>
      <c r="G13" s="11">
        <v>6320</v>
      </c>
      <c r="H13" s="32" t="s">
        <v>83</v>
      </c>
      <c r="I13" s="12" t="s">
        <v>8</v>
      </c>
      <c r="J13" s="35" t="s">
        <v>96</v>
      </c>
      <c r="K13" s="11">
        <f t="shared" ref="K13:K27" si="0">IF(SUM(D13,F13,G13)=0,"",SUM(D13,F13,G13))</f>
        <v>56320</v>
      </c>
      <c r="L13" s="13"/>
      <c r="M13" s="38"/>
    </row>
    <row r="14" spans="1:14" ht="22.5" customHeight="1" x14ac:dyDescent="0.15">
      <c r="A14" s="8">
        <v>2</v>
      </c>
      <c r="B14" s="6" t="s">
        <v>92</v>
      </c>
      <c r="C14" s="10">
        <v>3</v>
      </c>
      <c r="D14" s="11">
        <f t="shared" ref="D14:D27" si="1">IF(C14="","",C14*($D$9+$G$8+$G$9))</f>
        <v>33000</v>
      </c>
      <c r="E14" s="10">
        <f t="shared" ref="E14:E27" si="2">C14+1</f>
        <v>4</v>
      </c>
      <c r="F14" s="11">
        <f t="shared" ref="F14:F27" si="3">IF(E14="","",E14*1200)</f>
        <v>4800</v>
      </c>
      <c r="G14" s="11">
        <v>6320</v>
      </c>
      <c r="H14" s="32" t="s">
        <v>83</v>
      </c>
      <c r="I14" s="12" t="s">
        <v>8</v>
      </c>
      <c r="J14" s="35" t="s">
        <v>96</v>
      </c>
      <c r="K14" s="11">
        <f t="shared" si="0"/>
        <v>44120</v>
      </c>
      <c r="L14" s="14"/>
      <c r="M14" s="38" t="s">
        <v>93</v>
      </c>
    </row>
    <row r="15" spans="1:14" ht="22.5" customHeight="1" x14ac:dyDescent="0.15">
      <c r="A15" s="8">
        <v>3</v>
      </c>
      <c r="B15" s="6" t="s">
        <v>94</v>
      </c>
      <c r="C15" s="10">
        <v>4</v>
      </c>
      <c r="D15" s="11">
        <f t="shared" si="1"/>
        <v>44000</v>
      </c>
      <c r="E15" s="10">
        <f t="shared" si="2"/>
        <v>5</v>
      </c>
      <c r="F15" s="11">
        <f t="shared" si="3"/>
        <v>6000</v>
      </c>
      <c r="G15" s="11">
        <v>22840</v>
      </c>
      <c r="H15" s="32" t="s">
        <v>95</v>
      </c>
      <c r="I15" s="12" t="s">
        <v>8</v>
      </c>
      <c r="J15" s="35" t="s">
        <v>96</v>
      </c>
      <c r="K15" s="11">
        <f t="shared" si="0"/>
        <v>72840</v>
      </c>
      <c r="L15" s="14"/>
      <c r="M15" s="39" t="s">
        <v>97</v>
      </c>
    </row>
    <row r="16" spans="1:14" ht="22.5" customHeight="1" x14ac:dyDescent="0.15">
      <c r="A16" s="8">
        <v>4</v>
      </c>
      <c r="B16" s="6"/>
      <c r="C16" s="10">
        <v>4</v>
      </c>
      <c r="D16" s="11">
        <f t="shared" si="1"/>
        <v>44000</v>
      </c>
      <c r="E16" s="10">
        <f t="shared" si="2"/>
        <v>5</v>
      </c>
      <c r="F16" s="11">
        <f t="shared" si="3"/>
        <v>6000</v>
      </c>
      <c r="G16" s="11"/>
      <c r="H16" s="32"/>
      <c r="I16" s="12" t="s">
        <v>8</v>
      </c>
      <c r="J16" s="35"/>
      <c r="K16" s="11">
        <f t="shared" si="0"/>
        <v>50000</v>
      </c>
      <c r="L16" s="14"/>
      <c r="M16" s="38"/>
    </row>
    <row r="17" spans="1:13" ht="22.5" customHeight="1" x14ac:dyDescent="0.15">
      <c r="A17" s="8">
        <v>5</v>
      </c>
      <c r="B17" s="6"/>
      <c r="C17" s="10">
        <v>4</v>
      </c>
      <c r="D17" s="11">
        <f t="shared" si="1"/>
        <v>44000</v>
      </c>
      <c r="E17" s="10">
        <f t="shared" si="2"/>
        <v>5</v>
      </c>
      <c r="F17" s="11">
        <f t="shared" si="3"/>
        <v>6000</v>
      </c>
      <c r="G17" s="11"/>
      <c r="H17" s="32"/>
      <c r="I17" s="12" t="s">
        <v>8</v>
      </c>
      <c r="J17" s="35"/>
      <c r="K17" s="11">
        <f t="shared" si="0"/>
        <v>50000</v>
      </c>
      <c r="L17" s="14"/>
      <c r="M17" s="38"/>
    </row>
    <row r="18" spans="1:13" ht="22.5" customHeight="1" x14ac:dyDescent="0.15">
      <c r="A18" s="8">
        <v>6</v>
      </c>
      <c r="B18" s="6"/>
      <c r="C18" s="10">
        <v>4</v>
      </c>
      <c r="D18" s="11">
        <f t="shared" si="1"/>
        <v>44000</v>
      </c>
      <c r="E18" s="10">
        <f t="shared" si="2"/>
        <v>5</v>
      </c>
      <c r="F18" s="11">
        <f t="shared" si="3"/>
        <v>6000</v>
      </c>
      <c r="G18" s="11"/>
      <c r="H18" s="32"/>
      <c r="I18" s="12" t="s">
        <v>8</v>
      </c>
      <c r="J18" s="35"/>
      <c r="K18" s="11">
        <f t="shared" si="0"/>
        <v>50000</v>
      </c>
      <c r="L18" s="14"/>
      <c r="M18" s="38"/>
    </row>
    <row r="19" spans="1:13" ht="22.5" customHeight="1" x14ac:dyDescent="0.15">
      <c r="A19" s="8">
        <v>7</v>
      </c>
      <c r="B19" s="6"/>
      <c r="C19" s="10">
        <v>4</v>
      </c>
      <c r="D19" s="11">
        <f t="shared" si="1"/>
        <v>44000</v>
      </c>
      <c r="E19" s="10">
        <f t="shared" si="2"/>
        <v>5</v>
      </c>
      <c r="F19" s="11">
        <f t="shared" si="3"/>
        <v>6000</v>
      </c>
      <c r="G19" s="11"/>
      <c r="H19" s="32"/>
      <c r="I19" s="12" t="s">
        <v>8</v>
      </c>
      <c r="J19" s="35"/>
      <c r="K19" s="11">
        <f t="shared" si="0"/>
        <v>50000</v>
      </c>
      <c r="L19" s="14"/>
      <c r="M19" s="38"/>
    </row>
    <row r="20" spans="1:13" ht="22.5" customHeight="1" x14ac:dyDescent="0.15">
      <c r="A20" s="8">
        <v>8</v>
      </c>
      <c r="B20" s="6"/>
      <c r="C20" s="10">
        <v>4</v>
      </c>
      <c r="D20" s="11">
        <f t="shared" si="1"/>
        <v>44000</v>
      </c>
      <c r="E20" s="10">
        <f t="shared" si="2"/>
        <v>5</v>
      </c>
      <c r="F20" s="11">
        <f t="shared" si="3"/>
        <v>6000</v>
      </c>
      <c r="G20" s="11"/>
      <c r="H20" s="32"/>
      <c r="I20" s="12" t="s">
        <v>8</v>
      </c>
      <c r="J20" s="35"/>
      <c r="K20" s="11">
        <f t="shared" si="0"/>
        <v>50000</v>
      </c>
      <c r="L20" s="14"/>
      <c r="M20" s="38"/>
    </row>
    <row r="21" spans="1:13" ht="22.5" customHeight="1" x14ac:dyDescent="0.15">
      <c r="A21" s="8">
        <v>9</v>
      </c>
      <c r="B21" s="6"/>
      <c r="C21" s="10">
        <v>4</v>
      </c>
      <c r="D21" s="11">
        <f t="shared" si="1"/>
        <v>44000</v>
      </c>
      <c r="E21" s="10">
        <f t="shared" si="2"/>
        <v>5</v>
      </c>
      <c r="F21" s="11">
        <f t="shared" si="3"/>
        <v>6000</v>
      </c>
      <c r="G21" s="11"/>
      <c r="H21" s="32"/>
      <c r="I21" s="12" t="s">
        <v>8</v>
      </c>
      <c r="J21" s="35"/>
      <c r="K21" s="11">
        <f t="shared" si="0"/>
        <v>50000</v>
      </c>
      <c r="L21" s="14"/>
      <c r="M21" s="38"/>
    </row>
    <row r="22" spans="1:13" ht="22.5" customHeight="1" x14ac:dyDescent="0.15">
      <c r="A22" s="8">
        <v>10</v>
      </c>
      <c r="B22" s="6"/>
      <c r="C22" s="10">
        <v>4</v>
      </c>
      <c r="D22" s="11">
        <f t="shared" si="1"/>
        <v>44000</v>
      </c>
      <c r="E22" s="10">
        <f t="shared" si="2"/>
        <v>5</v>
      </c>
      <c r="F22" s="11">
        <f t="shared" si="3"/>
        <v>6000</v>
      </c>
      <c r="G22" s="11"/>
      <c r="H22" s="32"/>
      <c r="I22" s="12" t="s">
        <v>8</v>
      </c>
      <c r="J22" s="35"/>
      <c r="K22" s="11">
        <f t="shared" si="0"/>
        <v>50000</v>
      </c>
      <c r="L22" s="14"/>
      <c r="M22" s="38"/>
    </row>
    <row r="23" spans="1:13" ht="22.5" customHeight="1" x14ac:dyDescent="0.15">
      <c r="A23" s="8">
        <v>11</v>
      </c>
      <c r="B23" s="6"/>
      <c r="C23" s="10">
        <v>4</v>
      </c>
      <c r="D23" s="11">
        <f t="shared" si="1"/>
        <v>44000</v>
      </c>
      <c r="E23" s="10">
        <f t="shared" si="2"/>
        <v>5</v>
      </c>
      <c r="F23" s="11">
        <f t="shared" si="3"/>
        <v>6000</v>
      </c>
      <c r="G23" s="11"/>
      <c r="H23" s="32"/>
      <c r="I23" s="12" t="s">
        <v>8</v>
      </c>
      <c r="J23" s="35"/>
      <c r="K23" s="11">
        <f t="shared" si="0"/>
        <v>50000</v>
      </c>
      <c r="L23" s="14"/>
      <c r="M23" s="38"/>
    </row>
    <row r="24" spans="1:13" ht="22.5" customHeight="1" x14ac:dyDescent="0.15">
      <c r="A24" s="8">
        <v>12</v>
      </c>
      <c r="B24" s="6"/>
      <c r="C24" s="10">
        <v>4</v>
      </c>
      <c r="D24" s="11">
        <f t="shared" si="1"/>
        <v>44000</v>
      </c>
      <c r="E24" s="10">
        <f t="shared" si="2"/>
        <v>5</v>
      </c>
      <c r="F24" s="11">
        <f t="shared" si="3"/>
        <v>6000</v>
      </c>
      <c r="G24" s="11"/>
      <c r="H24" s="32"/>
      <c r="I24" s="12" t="s">
        <v>8</v>
      </c>
      <c r="J24" s="35"/>
      <c r="K24" s="11">
        <f t="shared" si="0"/>
        <v>50000</v>
      </c>
      <c r="L24" s="14"/>
      <c r="M24" s="38"/>
    </row>
    <row r="25" spans="1:13" ht="22.5" customHeight="1" x14ac:dyDescent="0.15">
      <c r="A25" s="8">
        <v>13</v>
      </c>
      <c r="B25" s="6"/>
      <c r="C25" s="10">
        <v>4</v>
      </c>
      <c r="D25" s="11">
        <f t="shared" si="1"/>
        <v>44000</v>
      </c>
      <c r="E25" s="10">
        <f t="shared" si="2"/>
        <v>5</v>
      </c>
      <c r="F25" s="11">
        <f t="shared" si="3"/>
        <v>6000</v>
      </c>
      <c r="G25" s="11"/>
      <c r="H25" s="32"/>
      <c r="I25" s="12" t="s">
        <v>8</v>
      </c>
      <c r="J25" s="35"/>
      <c r="K25" s="11">
        <f t="shared" si="0"/>
        <v>50000</v>
      </c>
      <c r="L25" s="14"/>
      <c r="M25" s="38"/>
    </row>
    <row r="26" spans="1:13" ht="22.5" customHeight="1" x14ac:dyDescent="0.15">
      <c r="A26" s="8">
        <v>14</v>
      </c>
      <c r="B26" s="6"/>
      <c r="C26" s="10">
        <v>4</v>
      </c>
      <c r="D26" s="11">
        <f t="shared" si="1"/>
        <v>44000</v>
      </c>
      <c r="E26" s="10">
        <f t="shared" si="2"/>
        <v>5</v>
      </c>
      <c r="F26" s="11">
        <f t="shared" si="3"/>
        <v>6000</v>
      </c>
      <c r="G26" s="11"/>
      <c r="H26" s="32"/>
      <c r="I26" s="12" t="s">
        <v>8</v>
      </c>
      <c r="J26" s="35"/>
      <c r="K26" s="11">
        <f t="shared" si="0"/>
        <v>50000</v>
      </c>
      <c r="L26" s="14"/>
      <c r="M26" s="38"/>
    </row>
    <row r="27" spans="1:13" ht="22.5" customHeight="1" thickBot="1" x14ac:dyDescent="0.2">
      <c r="A27" s="8">
        <v>15</v>
      </c>
      <c r="B27" s="7"/>
      <c r="C27" s="10">
        <v>4</v>
      </c>
      <c r="D27" s="11">
        <f t="shared" si="1"/>
        <v>44000</v>
      </c>
      <c r="E27" s="10">
        <f t="shared" si="2"/>
        <v>5</v>
      </c>
      <c r="F27" s="11">
        <f t="shared" si="3"/>
        <v>6000</v>
      </c>
      <c r="G27" s="15"/>
      <c r="H27" s="33"/>
      <c r="I27" s="16" t="s">
        <v>8</v>
      </c>
      <c r="J27" s="36"/>
      <c r="K27" s="11">
        <f t="shared" si="0"/>
        <v>50000</v>
      </c>
      <c r="L27" s="17"/>
      <c r="M27" s="40"/>
    </row>
    <row r="28" spans="1:13" ht="22.5" customHeight="1" thickTop="1" x14ac:dyDescent="0.15">
      <c r="A28" s="58" t="s">
        <v>3</v>
      </c>
      <c r="B28" s="59"/>
      <c r="C28" s="19"/>
      <c r="D28" s="20">
        <f>SUM(D13:D27)</f>
        <v>649000</v>
      </c>
      <c r="E28" s="18"/>
      <c r="F28" s="21">
        <f>SUM(F13:F27)</f>
        <v>88800</v>
      </c>
      <c r="G28" s="21">
        <f>SUM(G13:G27)</f>
        <v>35480</v>
      </c>
      <c r="H28" s="34"/>
      <c r="I28" s="22"/>
      <c r="J28" s="37"/>
      <c r="K28" s="23">
        <f>SUM(K13:K27)</f>
        <v>773280</v>
      </c>
      <c r="L28" s="19"/>
      <c r="M28" s="41"/>
    </row>
    <row r="30" spans="1:13" x14ac:dyDescent="0.15">
      <c r="A30" s="9" t="s">
        <v>21</v>
      </c>
    </row>
  </sheetData>
  <mergeCells count="13">
    <mergeCell ref="A7:B7"/>
    <mergeCell ref="A28:B28"/>
    <mergeCell ref="H12:J12"/>
    <mergeCell ref="K8:M8"/>
    <mergeCell ref="K9:M9"/>
    <mergeCell ref="A11:A12"/>
    <mergeCell ref="B11:B12"/>
    <mergeCell ref="C11:D11"/>
    <mergeCell ref="E11:F11"/>
    <mergeCell ref="G11:J11"/>
    <mergeCell ref="K11:K12"/>
    <mergeCell ref="L11:L12"/>
    <mergeCell ref="A9:B9"/>
  </mergeCells>
  <phoneticPr fontId="1"/>
  <printOptions horizontalCentered="1"/>
  <pageMargins left="0.23622047244094491" right="0.23622047244094491" top="0.94488188976377963" bottom="0.74803149606299213" header="0.31496062992125984" footer="0.31496062992125984"/>
  <pageSetup paperSize="9" scale="98" orientation="landscape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ABBA92A1-305A-418F-BABE-C57C2AB40195}">
          <x14:formula1>
            <xm:f>リスト!$C$2:$C$10</xm:f>
          </x14:formula1>
          <xm:sqref>K9:M9</xm:sqref>
        </x14:dataValidation>
        <x14:dataValidation type="list" allowBlank="1" xr:uid="{22DE858C-8DF7-4285-9067-D5634C581388}">
          <x14:formula1>
            <xm:f>リスト!$B$2:$B$37</xm:f>
          </x14:formula1>
          <xm:sqref>K8:M8</xm:sqref>
        </x14:dataValidation>
        <x14:dataValidation type="list" allowBlank="1" showInputMessage="1" showErrorMessage="1" xr:uid="{19C25C4F-6451-4C32-800C-B93DBED5DCEE}">
          <x14:formula1>
            <xm:f>リスト!$D$2:$D$6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FBE9-05C2-4DC4-A722-773A6DF7F344}">
  <sheetPr>
    <tabColor rgb="FFFF0000"/>
  </sheetPr>
  <dimension ref="A1:E37"/>
  <sheetViews>
    <sheetView workbookViewId="0">
      <selection activeCell="E12" sqref="E12"/>
    </sheetView>
  </sheetViews>
  <sheetFormatPr defaultRowHeight="13.5" x14ac:dyDescent="0.15"/>
  <cols>
    <col min="1" max="1" width="9.25" style="1" bestFit="1" customWidth="1"/>
    <col min="2" max="2" width="33" style="1" bestFit="1" customWidth="1"/>
    <col min="3" max="3" width="9.25" style="1" bestFit="1" customWidth="1"/>
    <col min="4" max="4" width="12.5" style="1" bestFit="1" customWidth="1"/>
    <col min="5" max="5" width="12.25" style="1" customWidth="1"/>
    <col min="6" max="16384" width="9" style="1"/>
  </cols>
  <sheetData>
    <row r="1" spans="1:5" x14ac:dyDescent="0.15">
      <c r="A1" s="25" t="s">
        <v>52</v>
      </c>
      <c r="B1" s="25" t="s">
        <v>25</v>
      </c>
      <c r="C1" s="25" t="s">
        <v>26</v>
      </c>
      <c r="D1" s="25" t="s">
        <v>27</v>
      </c>
      <c r="E1" s="25" t="s">
        <v>12</v>
      </c>
    </row>
    <row r="2" spans="1:5" x14ac:dyDescent="0.15">
      <c r="A2" s="1" t="s">
        <v>53</v>
      </c>
      <c r="B2" s="1" t="s">
        <v>78</v>
      </c>
      <c r="C2" s="1" t="s">
        <v>57</v>
      </c>
      <c r="D2" s="4" t="s">
        <v>29</v>
      </c>
      <c r="E2" s="26">
        <v>11000</v>
      </c>
    </row>
    <row r="3" spans="1:5" x14ac:dyDescent="0.15">
      <c r="A3" s="1" t="s">
        <v>54</v>
      </c>
      <c r="B3" s="1" t="s">
        <v>56</v>
      </c>
      <c r="C3" s="1" t="s">
        <v>58</v>
      </c>
      <c r="D3" s="4" t="s">
        <v>30</v>
      </c>
      <c r="E3" s="26">
        <v>12000</v>
      </c>
    </row>
    <row r="4" spans="1:5" x14ac:dyDescent="0.15">
      <c r="A4" s="1" t="s">
        <v>55</v>
      </c>
      <c r="B4" s="1" t="s">
        <v>72</v>
      </c>
      <c r="C4" s="1" t="s">
        <v>59</v>
      </c>
      <c r="D4" s="4" t="s">
        <v>31</v>
      </c>
      <c r="E4" s="26">
        <v>13000</v>
      </c>
    </row>
    <row r="5" spans="1:5" x14ac:dyDescent="0.15">
      <c r="B5" s="1" t="s">
        <v>38</v>
      </c>
      <c r="C5" s="1" t="s">
        <v>60</v>
      </c>
      <c r="D5" s="4" t="s">
        <v>32</v>
      </c>
      <c r="E5" s="26">
        <v>14000</v>
      </c>
    </row>
    <row r="6" spans="1:5" x14ac:dyDescent="0.15">
      <c r="B6" s="1" t="s">
        <v>39</v>
      </c>
      <c r="C6" s="1" t="s">
        <v>61</v>
      </c>
      <c r="D6" s="4" t="s">
        <v>33</v>
      </c>
      <c r="E6" s="26">
        <v>15000</v>
      </c>
    </row>
    <row r="7" spans="1:5" x14ac:dyDescent="0.15">
      <c r="B7" s="1" t="s">
        <v>46</v>
      </c>
      <c r="C7" s="1" t="s">
        <v>62</v>
      </c>
    </row>
    <row r="8" spans="1:5" x14ac:dyDescent="0.15">
      <c r="B8" s="1" t="s">
        <v>76</v>
      </c>
      <c r="C8" s="1" t="s">
        <v>63</v>
      </c>
    </row>
    <row r="9" spans="1:5" x14ac:dyDescent="0.15">
      <c r="B9" s="1" t="s">
        <v>74</v>
      </c>
      <c r="C9" s="1" t="s">
        <v>64</v>
      </c>
    </row>
    <row r="10" spans="1:5" x14ac:dyDescent="0.15">
      <c r="B10" s="1" t="s">
        <v>41</v>
      </c>
      <c r="C10" s="1" t="s">
        <v>65</v>
      </c>
    </row>
    <row r="11" spans="1:5" x14ac:dyDescent="0.15">
      <c r="B11" s="1" t="s">
        <v>66</v>
      </c>
    </row>
    <row r="12" spans="1:5" x14ac:dyDescent="0.15">
      <c r="B12" s="1" t="s">
        <v>79</v>
      </c>
    </row>
    <row r="13" spans="1:5" x14ac:dyDescent="0.15">
      <c r="B13" s="1" t="s">
        <v>71</v>
      </c>
    </row>
    <row r="14" spans="1:5" x14ac:dyDescent="0.15">
      <c r="B14" s="1" t="s">
        <v>36</v>
      </c>
    </row>
    <row r="15" spans="1:5" x14ac:dyDescent="0.15">
      <c r="B15" s="1" t="s">
        <v>51</v>
      </c>
    </row>
    <row r="16" spans="1:5" x14ac:dyDescent="0.15">
      <c r="B16" s="1" t="s">
        <v>44</v>
      </c>
    </row>
    <row r="17" spans="2:2" x14ac:dyDescent="0.15">
      <c r="B17" s="1" t="s">
        <v>69</v>
      </c>
    </row>
    <row r="18" spans="2:2" x14ac:dyDescent="0.15">
      <c r="B18" s="1" t="s">
        <v>73</v>
      </c>
    </row>
    <row r="19" spans="2:2" x14ac:dyDescent="0.15">
      <c r="B19" s="1" t="s">
        <v>37</v>
      </c>
    </row>
    <row r="20" spans="2:2" x14ac:dyDescent="0.15">
      <c r="B20" s="1" t="s">
        <v>40</v>
      </c>
    </row>
    <row r="21" spans="2:2" x14ac:dyDescent="0.15">
      <c r="B21" s="1" t="s">
        <v>35</v>
      </c>
    </row>
    <row r="22" spans="2:2" x14ac:dyDescent="0.15">
      <c r="B22" s="1" t="s">
        <v>82</v>
      </c>
    </row>
    <row r="23" spans="2:2" x14ac:dyDescent="0.15">
      <c r="B23" s="1" t="s">
        <v>50</v>
      </c>
    </row>
    <row r="24" spans="2:2" x14ac:dyDescent="0.15">
      <c r="B24" s="1" t="s">
        <v>80</v>
      </c>
    </row>
    <row r="25" spans="2:2" x14ac:dyDescent="0.15">
      <c r="B25" s="1" t="s">
        <v>68</v>
      </c>
    </row>
    <row r="26" spans="2:2" x14ac:dyDescent="0.15">
      <c r="B26" s="1" t="s">
        <v>34</v>
      </c>
    </row>
    <row r="27" spans="2:2" x14ac:dyDescent="0.15">
      <c r="B27" s="1" t="s">
        <v>70</v>
      </c>
    </row>
    <row r="28" spans="2:2" x14ac:dyDescent="0.15">
      <c r="B28" s="1" t="s">
        <v>77</v>
      </c>
    </row>
    <row r="29" spans="2:2" x14ac:dyDescent="0.15">
      <c r="B29" s="1" t="s">
        <v>67</v>
      </c>
    </row>
    <row r="30" spans="2:2" x14ac:dyDescent="0.15">
      <c r="B30" s="1" t="s">
        <v>42</v>
      </c>
    </row>
    <row r="31" spans="2:2" x14ac:dyDescent="0.15">
      <c r="B31" s="1" t="s">
        <v>47</v>
      </c>
    </row>
    <row r="32" spans="2:2" x14ac:dyDescent="0.15">
      <c r="B32" s="1" t="s">
        <v>75</v>
      </c>
    </row>
    <row r="33" spans="2:2" x14ac:dyDescent="0.15">
      <c r="B33" s="1" t="s">
        <v>48</v>
      </c>
    </row>
    <row r="34" spans="2:2" x14ac:dyDescent="0.15">
      <c r="B34" s="1" t="s">
        <v>49</v>
      </c>
    </row>
    <row r="35" spans="2:2" x14ac:dyDescent="0.15">
      <c r="B35" s="1" t="s">
        <v>45</v>
      </c>
    </row>
    <row r="36" spans="2:2" x14ac:dyDescent="0.15">
      <c r="B36" s="1" t="s">
        <v>81</v>
      </c>
    </row>
    <row r="37" spans="2:2" x14ac:dyDescent="0.15">
      <c r="B37" s="1" t="s">
        <v>43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入力用</vt:lpstr>
      <vt:lpstr>リスト</vt:lpstr>
      <vt:lpstr>入力用!Print_Area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沖縄県体育協会</dc:creator>
  <cp:lastModifiedBy>ARAKAKI</cp:lastModifiedBy>
  <cp:lastPrinted>2026-04-15T07:27:24Z</cp:lastPrinted>
  <dcterms:created xsi:type="dcterms:W3CDTF">2001-07-06T00:26:25Z</dcterms:created>
  <dcterms:modified xsi:type="dcterms:W3CDTF">2026-07-06T07:54:21Z</dcterms:modified>
</cp:coreProperties>
</file>